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8" yWindow="90" windowWidth="18180" windowHeight="10908"/>
  </bookViews>
  <sheets>
    <sheet name="Sheet1" sheetId="1" r:id="rId1"/>
  </sheets>
  <definedNames>
    <definedName name="_xlnm.Print_Area" localSheetId="0">Sheet1!$A$2:$E$52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7" i="1" l="1"/>
  <c r="E16" i="1"/>
  <c r="L8" i="1" l="1"/>
  <c r="L6" i="1"/>
  <c r="F41" i="1" l="1"/>
  <c r="F53" i="1" s="1"/>
  <c r="F40" i="1"/>
  <c r="F44" i="1"/>
  <c r="F33" i="1"/>
  <c r="F26" i="1"/>
  <c r="F25" i="1"/>
  <c r="F22" i="1"/>
  <c r="F15" i="1"/>
  <c r="F10" i="1"/>
  <c r="F9" i="1"/>
  <c r="F8" i="1"/>
  <c r="F6" i="1"/>
  <c r="F5" i="1"/>
  <c r="F4" i="1"/>
  <c r="F3" i="1"/>
  <c r="E19" i="1" l="1"/>
  <c r="E18" i="1"/>
  <c r="E15" i="1"/>
  <c r="E14" i="1"/>
  <c r="E9" i="1"/>
  <c r="E13" i="1"/>
  <c r="E12" i="1"/>
  <c r="E7" i="1"/>
</calcChain>
</file>

<file path=xl/comments1.xml><?xml version="1.0" encoding="utf-8"?>
<comments xmlns="http://schemas.openxmlformats.org/spreadsheetml/2006/main">
  <authors>
    <author>Peter Manins</author>
  </authors>
  <commentList>
    <comment ref="E10" authorId="0">
      <text>
        <r>
          <rPr>
            <b/>
            <sz val="9"/>
            <color indexed="81"/>
            <rFont val="Tahoma"/>
            <charset val="1"/>
          </rPr>
          <t>Peter Manins:</t>
        </r>
        <r>
          <rPr>
            <sz val="9"/>
            <color indexed="81"/>
            <rFont val="Tahoma"/>
            <charset val="1"/>
          </rPr>
          <t xml:space="preserve">
Trade.
Cairns Iveco, Matthew Sant</t>
        </r>
      </text>
    </comment>
    <comment ref="E11" authorId="0">
      <text>
        <r>
          <rPr>
            <b/>
            <sz val="9"/>
            <color indexed="81"/>
            <rFont val="Tahoma"/>
            <charset val="1"/>
          </rPr>
          <t>Peter Manins:</t>
        </r>
        <r>
          <rPr>
            <sz val="9"/>
            <color indexed="81"/>
            <rFont val="Tahoma"/>
            <charset val="1"/>
          </rPr>
          <t xml:space="preserve">
Trade.
Iveco Cairns. Matthew Sant</t>
        </r>
      </text>
    </comment>
  </commentList>
</comments>
</file>

<file path=xl/sharedStrings.xml><?xml version="1.0" encoding="utf-8"?>
<sst xmlns="http://schemas.openxmlformats.org/spreadsheetml/2006/main" count="57" uniqueCount="56">
  <si>
    <t>From Iveco</t>
  </si>
  <si>
    <t>Steering Linkage Knuckle Puller</t>
  </si>
  <si>
    <t>Diff Seal Installer</t>
  </si>
  <si>
    <t>Transfer Case Output Flange Tool</t>
  </si>
  <si>
    <t>Urania Daily LS 5W-30 oil 5 litre</t>
  </si>
  <si>
    <t>ZFL4187005</t>
  </si>
  <si>
    <t>ZPL4187005</t>
  </si>
  <si>
    <t xml:space="preserve">Engine oil filter </t>
  </si>
  <si>
    <t>Fuel filter cartridge</t>
  </si>
  <si>
    <t>A/C compressor belt, 4PK1102 SF EPDM</t>
  </si>
  <si>
    <t>5802102131</t>
  </si>
  <si>
    <t>Disk Brake Wear Indicator &amp; wire &amp; plug x 2</t>
  </si>
  <si>
    <t>Engine blow-by Filter</t>
  </si>
  <si>
    <t>Starter Motor</t>
  </si>
  <si>
    <t>Paraflu-II FE Coolant/L require 8 L</t>
  </si>
  <si>
    <t>ZPL3324020</t>
  </si>
  <si>
    <t>Engine Air Filter</t>
  </si>
  <si>
    <t>Window Switch for Passenger Door</t>
  </si>
  <si>
    <t>Radiator fan OFF switch (good gp panel switch)</t>
  </si>
  <si>
    <t xml:space="preserve">From SealImports (221 Boundary Rd, Braeside) (see John Deere equivalents) </t>
  </si>
  <si>
    <t>Diff. Pinion Seal, VITON 60 x 90 x 10</t>
  </si>
  <si>
    <t>T/Case Output Seal, VITON 68 x 52 x 8[/12, /R23 not available.]</t>
  </si>
  <si>
    <t>From SuperCheap Auto</t>
  </si>
  <si>
    <t>Tridon 6.5mm x 610mm plastic backed wiper refill TNB24-2</t>
  </si>
  <si>
    <t xml:space="preserve">  (OEM is actually 7.2mm and that's tight)</t>
  </si>
  <si>
    <t>From Brett's Truck Parts</t>
  </si>
  <si>
    <t>Cabin air filter AC0188</t>
  </si>
  <si>
    <t>From Casey's Battery Centre, Cairns</t>
  </si>
  <si>
    <t>Power Sonic 1000 CCA start battery w. ledges</t>
  </si>
  <si>
    <t>P31HMF</t>
  </si>
  <si>
    <t>From BHSS-TBS, Capalaba, Qld</t>
  </si>
  <si>
    <t>EBC Daily brake pads 2000 on</t>
  </si>
  <si>
    <t>DP12942</t>
  </si>
  <si>
    <t xml:space="preserve"> Reliance Brake Fluid Dot 4, 500ml</t>
  </si>
  <si>
    <t>Other stuff</t>
  </si>
  <si>
    <t>Palmolive liquid hand wash 250mL bottle for Outside water point.</t>
  </si>
  <si>
    <t>Yet to locate</t>
  </si>
  <si>
    <t>Air cleaner element. Donaldson P828889 or Wesfil WA5019 $45?</t>
  </si>
  <si>
    <t>Cabin air filter Wesfil WACF0147</t>
  </si>
  <si>
    <t xml:space="preserve">             </t>
  </si>
  <si>
    <t>Drag Link Ball Joint</t>
  </si>
  <si>
    <t>Intercooler to TVA hose</t>
  </si>
  <si>
    <t>Water Filtration Systems</t>
  </si>
  <si>
    <t>Seagull IV X-1F filtered water cartridge</t>
  </si>
  <si>
    <t>ACDelco S31-1001LMF @ $275+fitting</t>
  </si>
  <si>
    <t>xx/05/2018</t>
  </si>
  <si>
    <t>Spares</t>
  </si>
  <si>
    <t>TJM 8kg Snatch Block</t>
  </si>
  <si>
    <t>cgear sand mat 2.4x4.3m</t>
  </si>
  <si>
    <t>coasttocoast awning x 2</t>
  </si>
  <si>
    <t>TOTAL</t>
  </si>
  <si>
    <t>Snatch Straps x 3</t>
  </si>
  <si>
    <t>Stop Light Switch</t>
  </si>
  <si>
    <t>IV5801366985</t>
  </si>
  <si>
    <t>Coolant Pressure Sensor</t>
  </si>
  <si>
    <t>IV69502214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</si>
</sst>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9">
    <xf numFmtId="0" fontId="0" fillId="0" borderId="0" xfId="0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8" fontId="0" fillId="0" borderId="5" xfId="0" applyNumberFormat="1" applyBorder="1"/>
    <xf numFmtId="0" fontId="0" fillId="0" borderId="5" xfId="0" applyBorder="1"/>
    <xf numFmtId="0" fontId="1" fillId="0" borderId="4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Fill="1" applyBorder="1"/>
    <xf numFmtId="0" fontId="0" fillId="0" borderId="0" xfId="0" quotePrefix="1" applyFill="1" applyBorder="1"/>
    <xf numFmtId="14" fontId="0" fillId="0" borderId="0" xfId="0" applyNumberFormat="1" applyBorder="1"/>
    <xf numFmtId="0" fontId="0" fillId="0" borderId="0" xfId="0" applyBorder="1" applyAlignment="1">
      <alignment horizontal="right"/>
    </xf>
    <xf numFmtId="8" fontId="0" fillId="0" borderId="0" xfId="0" applyNumberFormat="1"/>
    <xf numFmtId="6" fontId="0" fillId="0" borderId="0" xfId="0" applyNumberFormat="1"/>
    <xf numFmtId="6" fontId="0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3"/>
  <sheetViews>
    <sheetView tabSelected="1" workbookViewId="0">
      <selection activeCell="H13" sqref="H13"/>
    </sheetView>
  </sheetViews>
  <sheetFormatPr defaultRowHeight="14.4" x14ac:dyDescent="0.55000000000000004"/>
  <cols>
    <col min="2" max="2" width="35.41796875" customWidth="1"/>
    <col min="3" max="3" width="13.26171875" customWidth="1"/>
    <col min="4" max="4" width="10.68359375" customWidth="1"/>
    <col min="12" max="12" width="7.68359375" customWidth="1"/>
  </cols>
  <sheetData>
    <row r="1" spans="1:12" x14ac:dyDescent="0.55000000000000004">
      <c r="F1" t="s">
        <v>46</v>
      </c>
    </row>
    <row r="2" spans="1:12" x14ac:dyDescent="0.55000000000000004">
      <c r="A2" s="1" t="s">
        <v>0</v>
      </c>
      <c r="B2" s="2"/>
      <c r="C2" s="2"/>
      <c r="D2" s="2"/>
      <c r="E2" s="3"/>
    </row>
    <row r="3" spans="1:12" x14ac:dyDescent="0.55000000000000004">
      <c r="A3" s="4"/>
      <c r="B3" s="5" t="s">
        <v>1</v>
      </c>
      <c r="C3" s="5"/>
      <c r="D3" s="5">
        <v>99347074</v>
      </c>
      <c r="E3" s="6">
        <v>137.5</v>
      </c>
      <c r="F3" s="16">
        <f>E3</f>
        <v>137.5</v>
      </c>
      <c r="I3" t="s">
        <v>47</v>
      </c>
      <c r="L3" s="17">
        <v>20</v>
      </c>
    </row>
    <row r="4" spans="1:12" x14ac:dyDescent="0.55000000000000004">
      <c r="A4" s="4"/>
      <c r="B4" s="5" t="s">
        <v>2</v>
      </c>
      <c r="C4" s="5"/>
      <c r="D4" s="5">
        <v>99374459</v>
      </c>
      <c r="E4" s="6">
        <v>61.5</v>
      </c>
      <c r="F4" s="16">
        <f>E4</f>
        <v>61.5</v>
      </c>
      <c r="I4" t="s">
        <v>51</v>
      </c>
      <c r="L4" s="17">
        <v>300</v>
      </c>
    </row>
    <row r="5" spans="1:12" x14ac:dyDescent="0.55000000000000004">
      <c r="A5" s="4"/>
      <c r="B5" s="5" t="s">
        <v>3</v>
      </c>
      <c r="C5" s="5"/>
      <c r="D5" s="5">
        <v>99355047</v>
      </c>
      <c r="E5" s="6">
        <v>47</v>
      </c>
      <c r="F5" s="16">
        <f>E5</f>
        <v>47</v>
      </c>
      <c r="I5" t="s">
        <v>48</v>
      </c>
      <c r="L5" s="17">
        <v>240</v>
      </c>
    </row>
    <row r="6" spans="1:12" x14ac:dyDescent="0.55000000000000004">
      <c r="A6" s="4"/>
      <c r="B6" s="5" t="s">
        <v>4</v>
      </c>
      <c r="C6" s="5"/>
      <c r="D6" s="5" t="s">
        <v>5</v>
      </c>
      <c r="E6" s="6">
        <v>81.5</v>
      </c>
      <c r="F6" s="16">
        <f>E6</f>
        <v>81.5</v>
      </c>
      <c r="I6" t="s">
        <v>49</v>
      </c>
      <c r="L6" s="18">
        <f>2*110</f>
        <v>220</v>
      </c>
    </row>
    <row r="7" spans="1:12" x14ac:dyDescent="0.55000000000000004">
      <c r="A7" s="4"/>
      <c r="B7" s="5"/>
      <c r="C7" s="5"/>
      <c r="D7" s="5" t="s">
        <v>6</v>
      </c>
      <c r="E7" s="6">
        <f>153.78*1.1/2</f>
        <v>84.579000000000008</v>
      </c>
    </row>
    <row r="8" spans="1:12" x14ac:dyDescent="0.55000000000000004">
      <c r="A8" s="4"/>
      <c r="B8" s="12" t="s">
        <v>7</v>
      </c>
      <c r="C8" s="5"/>
      <c r="D8" s="12">
        <v>2995655</v>
      </c>
      <c r="E8" s="6">
        <v>49.49</v>
      </c>
      <c r="F8" s="16">
        <f>E8</f>
        <v>49.49</v>
      </c>
      <c r="J8" t="s">
        <v>50</v>
      </c>
      <c r="L8" s="17">
        <f>SUM(L3:L7)</f>
        <v>780</v>
      </c>
    </row>
    <row r="9" spans="1:12" x14ac:dyDescent="0.55000000000000004">
      <c r="A9" s="4"/>
      <c r="B9" s="12" t="s">
        <v>8</v>
      </c>
      <c r="C9" s="5"/>
      <c r="D9" s="12">
        <v>500086009</v>
      </c>
      <c r="E9" s="6">
        <f>1.1*57.61</f>
        <v>63.371000000000002</v>
      </c>
      <c r="F9" s="16">
        <f>E9</f>
        <v>63.371000000000002</v>
      </c>
    </row>
    <row r="10" spans="1:12" x14ac:dyDescent="0.55000000000000004">
      <c r="A10" s="4"/>
      <c r="B10" s="12" t="s">
        <v>9</v>
      </c>
      <c r="C10" s="5"/>
      <c r="D10" s="13" t="s">
        <v>10</v>
      </c>
      <c r="E10" s="6">
        <v>30</v>
      </c>
      <c r="F10" s="16">
        <f>E10</f>
        <v>30</v>
      </c>
    </row>
    <row r="11" spans="1:12" x14ac:dyDescent="0.55000000000000004">
      <c r="A11" s="4"/>
      <c r="B11" s="12" t="s">
        <v>11</v>
      </c>
      <c r="C11" s="5"/>
      <c r="D11" s="13">
        <v>500054693</v>
      </c>
      <c r="E11" s="6">
        <v>40</v>
      </c>
    </row>
    <row r="12" spans="1:12" x14ac:dyDescent="0.55000000000000004">
      <c r="A12" s="4"/>
      <c r="B12" s="12" t="s">
        <v>12</v>
      </c>
      <c r="C12" s="5"/>
      <c r="D12" s="13">
        <v>5801686484</v>
      </c>
      <c r="E12" s="6">
        <f>113.28*1.1</f>
        <v>124.60800000000002</v>
      </c>
    </row>
    <row r="13" spans="1:12" x14ac:dyDescent="0.55000000000000004">
      <c r="A13" s="4"/>
      <c r="B13" s="12" t="s">
        <v>13</v>
      </c>
      <c r="C13" s="5"/>
      <c r="D13" s="13">
        <v>5801287850</v>
      </c>
      <c r="E13" s="6">
        <f>353.44*1.1</f>
        <v>388.78400000000005</v>
      </c>
    </row>
    <row r="14" spans="1:12" x14ac:dyDescent="0.55000000000000004">
      <c r="A14" s="4"/>
      <c r="B14" s="12" t="s">
        <v>14</v>
      </c>
      <c r="C14" s="5"/>
      <c r="D14" s="13" t="s">
        <v>15</v>
      </c>
      <c r="E14" s="6">
        <f>56*1.1</f>
        <v>61.600000000000009</v>
      </c>
    </row>
    <row r="15" spans="1:12" x14ac:dyDescent="0.55000000000000004">
      <c r="A15" s="4"/>
      <c r="B15" s="12" t="s">
        <v>16</v>
      </c>
      <c r="C15" s="5"/>
      <c r="D15" s="13">
        <v>1903669</v>
      </c>
      <c r="E15" s="6">
        <f>1.1*57.59</f>
        <v>63.349000000000011</v>
      </c>
      <c r="F15" s="16">
        <f>E15</f>
        <v>63.349000000000011</v>
      </c>
    </row>
    <row r="16" spans="1:12" x14ac:dyDescent="0.55000000000000004">
      <c r="A16" s="4"/>
      <c r="B16" s="12" t="s">
        <v>52</v>
      </c>
      <c r="C16" s="5"/>
      <c r="D16" s="13" t="s">
        <v>53</v>
      </c>
      <c r="E16" s="6">
        <f>1.1*31.23</f>
        <v>34.353000000000002</v>
      </c>
      <c r="F16" s="16"/>
    </row>
    <row r="17" spans="1:6" x14ac:dyDescent="0.55000000000000004">
      <c r="A17" s="4"/>
      <c r="B17" s="12" t="s">
        <v>54</v>
      </c>
      <c r="C17" s="5"/>
      <c r="D17" s="13" t="s">
        <v>55</v>
      </c>
      <c r="E17" s="6">
        <f>1.1*99.41</f>
        <v>109.351</v>
      </c>
      <c r="F17" s="16"/>
    </row>
    <row r="18" spans="1:6" x14ac:dyDescent="0.55000000000000004">
      <c r="A18" s="4"/>
      <c r="B18" s="12" t="s">
        <v>17</v>
      </c>
      <c r="C18" s="5"/>
      <c r="D18" s="13">
        <v>5801304492</v>
      </c>
      <c r="E18" s="6">
        <f>1.1*59.04</f>
        <v>64.944000000000003</v>
      </c>
    </row>
    <row r="19" spans="1:6" x14ac:dyDescent="0.55000000000000004">
      <c r="A19" s="4"/>
      <c r="B19" s="12" t="s">
        <v>18</v>
      </c>
      <c r="C19" s="5"/>
      <c r="D19" s="13">
        <v>69502028</v>
      </c>
      <c r="E19" s="6">
        <f>1.1*30.55</f>
        <v>33.605000000000004</v>
      </c>
    </row>
    <row r="20" spans="1:6" x14ac:dyDescent="0.55000000000000004">
      <c r="A20" s="4"/>
      <c r="B20" s="12" t="s">
        <v>40</v>
      </c>
      <c r="C20" s="5"/>
      <c r="D20" s="13">
        <v>504245265</v>
      </c>
      <c r="E20" s="6">
        <v>145.27000000000001</v>
      </c>
    </row>
    <row r="21" spans="1:6" x14ac:dyDescent="0.55000000000000004">
      <c r="A21" s="4"/>
      <c r="B21" s="12" t="s">
        <v>40</v>
      </c>
      <c r="C21" s="5"/>
      <c r="D21" s="12">
        <v>504245268</v>
      </c>
      <c r="E21" s="6">
        <v>138.35</v>
      </c>
    </row>
    <row r="22" spans="1:6" x14ac:dyDescent="0.55000000000000004">
      <c r="A22" s="4"/>
      <c r="B22" s="12" t="s">
        <v>41</v>
      </c>
      <c r="C22" s="5"/>
      <c r="D22" s="12">
        <v>504338273</v>
      </c>
      <c r="E22" s="6">
        <v>126.39</v>
      </c>
      <c r="F22" s="16">
        <f>E22</f>
        <v>126.39</v>
      </c>
    </row>
    <row r="23" spans="1:6" x14ac:dyDescent="0.55000000000000004">
      <c r="A23" s="4"/>
      <c r="B23" s="12"/>
      <c r="C23" s="5"/>
      <c r="D23" s="12"/>
      <c r="E23" s="7"/>
    </row>
    <row r="24" spans="1:6" x14ac:dyDescent="0.55000000000000004">
      <c r="A24" s="8" t="s">
        <v>19</v>
      </c>
      <c r="B24" s="5"/>
      <c r="C24" s="5"/>
      <c r="D24" s="5"/>
      <c r="E24" s="7"/>
    </row>
    <row r="25" spans="1:6" x14ac:dyDescent="0.55000000000000004">
      <c r="A25" s="4"/>
      <c r="B25" s="5" t="s">
        <v>20</v>
      </c>
      <c r="C25" s="5"/>
      <c r="D25" s="5"/>
      <c r="E25" s="6">
        <v>96.25</v>
      </c>
      <c r="F25" s="16">
        <f>E25</f>
        <v>96.25</v>
      </c>
    </row>
    <row r="26" spans="1:6" x14ac:dyDescent="0.55000000000000004">
      <c r="A26" s="4"/>
      <c r="B26" s="5" t="s">
        <v>21</v>
      </c>
      <c r="C26" s="5"/>
      <c r="D26" s="5"/>
      <c r="E26" s="6">
        <v>49.88</v>
      </c>
      <c r="F26" s="16">
        <f>E26</f>
        <v>49.88</v>
      </c>
    </row>
    <row r="27" spans="1:6" x14ac:dyDescent="0.55000000000000004">
      <c r="A27" s="4"/>
      <c r="B27" s="5"/>
      <c r="C27" s="5"/>
      <c r="D27" s="5"/>
      <c r="E27" s="7"/>
    </row>
    <row r="28" spans="1:6" x14ac:dyDescent="0.55000000000000004">
      <c r="A28" s="8" t="s">
        <v>22</v>
      </c>
      <c r="B28" s="5"/>
      <c r="C28" s="5"/>
      <c r="D28" s="5"/>
      <c r="E28" s="7"/>
    </row>
    <row r="29" spans="1:6" x14ac:dyDescent="0.55000000000000004">
      <c r="A29" s="4"/>
      <c r="B29" s="5" t="s">
        <v>23</v>
      </c>
      <c r="C29" s="5"/>
      <c r="D29" s="5"/>
      <c r="E29" s="6">
        <v>20</v>
      </c>
    </row>
    <row r="30" spans="1:6" x14ac:dyDescent="0.55000000000000004">
      <c r="A30" s="4"/>
      <c r="B30" s="5" t="s">
        <v>24</v>
      </c>
      <c r="C30" s="5"/>
      <c r="D30" s="5"/>
      <c r="E30" s="7"/>
    </row>
    <row r="31" spans="1:6" x14ac:dyDescent="0.55000000000000004">
      <c r="A31" s="4"/>
      <c r="B31" s="5"/>
      <c r="C31" s="5"/>
      <c r="D31" s="5"/>
      <c r="E31" s="7"/>
    </row>
    <row r="32" spans="1:6" x14ac:dyDescent="0.55000000000000004">
      <c r="A32" s="8" t="s">
        <v>25</v>
      </c>
      <c r="B32" s="5"/>
      <c r="C32" s="5"/>
      <c r="D32" s="5"/>
      <c r="E32" s="7"/>
    </row>
    <row r="33" spans="1:6" x14ac:dyDescent="0.55000000000000004">
      <c r="A33" s="4"/>
      <c r="B33" s="5" t="s">
        <v>26</v>
      </c>
      <c r="C33" s="5"/>
      <c r="D33" s="5"/>
      <c r="E33" s="6">
        <v>20.48</v>
      </c>
      <c r="F33" s="16">
        <f>E33</f>
        <v>20.48</v>
      </c>
    </row>
    <row r="34" spans="1:6" x14ac:dyDescent="0.55000000000000004">
      <c r="A34" s="4"/>
      <c r="B34" s="5"/>
      <c r="C34" s="5"/>
      <c r="D34" s="5"/>
      <c r="E34" s="6"/>
    </row>
    <row r="35" spans="1:6" x14ac:dyDescent="0.55000000000000004">
      <c r="A35" s="8" t="s">
        <v>27</v>
      </c>
      <c r="B35" s="5"/>
      <c r="C35" s="5"/>
      <c r="D35" s="5"/>
      <c r="E35" s="6"/>
    </row>
    <row r="36" spans="1:6" x14ac:dyDescent="0.55000000000000004">
      <c r="A36" s="4"/>
      <c r="B36" s="5" t="s">
        <v>28</v>
      </c>
      <c r="C36" s="15" t="s">
        <v>45</v>
      </c>
      <c r="D36" s="15" t="s">
        <v>29</v>
      </c>
      <c r="E36" s="6">
        <v>255</v>
      </c>
    </row>
    <row r="37" spans="1:6" x14ac:dyDescent="0.55000000000000004">
      <c r="A37" s="4"/>
      <c r="B37" s="5" t="s">
        <v>44</v>
      </c>
      <c r="C37" s="14">
        <v>44755</v>
      </c>
      <c r="D37" s="5"/>
      <c r="E37" s="6">
        <v>335</v>
      </c>
    </row>
    <row r="38" spans="1:6" x14ac:dyDescent="0.55000000000000004">
      <c r="A38" s="4"/>
      <c r="B38" s="5"/>
      <c r="C38" s="5"/>
      <c r="D38" s="5"/>
      <c r="E38" s="7"/>
    </row>
    <row r="39" spans="1:6" x14ac:dyDescent="0.55000000000000004">
      <c r="A39" s="8" t="s">
        <v>30</v>
      </c>
      <c r="B39" s="5"/>
      <c r="C39" s="5"/>
      <c r="D39" s="5"/>
      <c r="E39" s="7"/>
    </row>
    <row r="40" spans="1:6" x14ac:dyDescent="0.55000000000000004">
      <c r="A40" s="4"/>
      <c r="B40" s="5" t="s">
        <v>31</v>
      </c>
      <c r="C40" s="5"/>
      <c r="D40" s="15" t="s">
        <v>32</v>
      </c>
      <c r="E40" s="6">
        <v>74.8</v>
      </c>
      <c r="F40" s="16">
        <f>0.5*E40</f>
        <v>37.4</v>
      </c>
    </row>
    <row r="41" spans="1:6" x14ac:dyDescent="0.55000000000000004">
      <c r="A41" s="4"/>
      <c r="B41" s="5" t="s">
        <v>33</v>
      </c>
      <c r="C41" s="5"/>
      <c r="D41" s="5"/>
      <c r="E41" s="6">
        <v>16.059999999999999</v>
      </c>
      <c r="F41" s="16">
        <f>E41</f>
        <v>16.059999999999999</v>
      </c>
    </row>
    <row r="42" spans="1:6" x14ac:dyDescent="0.55000000000000004">
      <c r="A42" s="4"/>
      <c r="B42" s="5"/>
      <c r="C42" s="5"/>
      <c r="D42" s="5"/>
      <c r="E42" s="7"/>
    </row>
    <row r="43" spans="1:6" x14ac:dyDescent="0.55000000000000004">
      <c r="A43" s="8" t="s">
        <v>42</v>
      </c>
      <c r="B43" s="5"/>
      <c r="C43" s="5"/>
      <c r="D43" s="5"/>
      <c r="E43" s="7"/>
    </row>
    <row r="44" spans="1:6" x14ac:dyDescent="0.55000000000000004">
      <c r="A44" s="4"/>
      <c r="B44" s="12" t="s">
        <v>43</v>
      </c>
      <c r="C44" s="14">
        <v>44743</v>
      </c>
      <c r="D44" s="5"/>
      <c r="E44" s="6">
        <v>205</v>
      </c>
      <c r="F44" s="16">
        <f>E44</f>
        <v>205</v>
      </c>
    </row>
    <row r="45" spans="1:6" x14ac:dyDescent="0.55000000000000004">
      <c r="A45" s="4"/>
      <c r="B45" s="12"/>
      <c r="C45" s="5"/>
      <c r="D45" s="5"/>
      <c r="E45" s="6"/>
    </row>
    <row r="46" spans="1:6" x14ac:dyDescent="0.55000000000000004">
      <c r="A46" s="8" t="s">
        <v>34</v>
      </c>
      <c r="B46" s="5"/>
      <c r="C46" s="5"/>
      <c r="D46" s="5"/>
      <c r="E46" s="7"/>
    </row>
    <row r="47" spans="1:6" x14ac:dyDescent="0.55000000000000004">
      <c r="A47" s="4"/>
      <c r="B47" s="5" t="s">
        <v>35</v>
      </c>
      <c r="C47" s="5"/>
      <c r="D47" s="5"/>
      <c r="E47" s="6">
        <v>2</v>
      </c>
    </row>
    <row r="48" spans="1:6" x14ac:dyDescent="0.55000000000000004">
      <c r="A48" s="4"/>
      <c r="B48" s="5"/>
      <c r="C48" s="5"/>
      <c r="D48" s="5"/>
      <c r="E48" s="7"/>
    </row>
    <row r="49" spans="1:6" x14ac:dyDescent="0.55000000000000004">
      <c r="A49" s="8" t="s">
        <v>36</v>
      </c>
      <c r="B49" s="5"/>
      <c r="C49" s="5"/>
      <c r="D49" s="5"/>
      <c r="E49" s="7"/>
    </row>
    <row r="50" spans="1:6" x14ac:dyDescent="0.55000000000000004">
      <c r="A50" s="4"/>
      <c r="B50" s="5" t="s">
        <v>37</v>
      </c>
      <c r="C50" s="5"/>
      <c r="D50" s="5"/>
      <c r="E50" s="7"/>
    </row>
    <row r="51" spans="1:6" x14ac:dyDescent="0.55000000000000004">
      <c r="A51" s="4"/>
      <c r="B51" s="5" t="s">
        <v>38</v>
      </c>
      <c r="C51" s="5"/>
      <c r="D51" s="5"/>
      <c r="E51" s="7"/>
    </row>
    <row r="52" spans="1:6" x14ac:dyDescent="0.55000000000000004">
      <c r="A52" s="9"/>
      <c r="B52" s="10"/>
      <c r="C52" s="10"/>
      <c r="D52" s="10"/>
      <c r="E52" s="11"/>
    </row>
    <row r="53" spans="1:6" x14ac:dyDescent="0.55000000000000004">
      <c r="A53" t="s">
        <v>39</v>
      </c>
      <c r="F53" s="16">
        <f>SUM(F2:F52)</f>
        <v>1085.17</v>
      </c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Peter Manins</dc:creator>
  <cp:keywords/>
  <dc:description/>
  <cp:lastModifiedBy>Peter Manins</cp:lastModifiedBy>
  <cp:revision/>
  <dcterms:created xsi:type="dcterms:W3CDTF">2017-08-10T09:10:52Z</dcterms:created>
  <dcterms:modified xsi:type="dcterms:W3CDTF">2023-04-07T10:45:10Z</dcterms:modified>
  <cp:category/>
  <cp:contentStatus/>
</cp:coreProperties>
</file>